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Благоустройство" sheetId="2" r:id="rId1"/>
    <sheet name="Лист3" sheetId="3" r:id="rId2"/>
  </sheets>
  <definedNames>
    <definedName name="_xlnm.Print_Area" localSheetId="0">Благоустройство!$A$1:$J$25</definedName>
  </definedNames>
  <calcPr calcId="145621"/>
</workbook>
</file>

<file path=xl/calcChain.xml><?xml version="1.0" encoding="utf-8"?>
<calcChain xmlns="http://schemas.openxmlformats.org/spreadsheetml/2006/main">
  <c r="H13" i="2" l="1"/>
  <c r="H25" i="2"/>
  <c r="I25" i="2"/>
  <c r="J25" i="2"/>
  <c r="E24" i="2"/>
  <c r="G24" i="2" s="1"/>
  <c r="G23" i="2"/>
  <c r="F23" i="2"/>
  <c r="D23" i="2"/>
  <c r="G22" i="2"/>
  <c r="F22" i="2"/>
  <c r="D22" i="2"/>
  <c r="G21" i="2"/>
  <c r="F21" i="2"/>
  <c r="D21" i="2"/>
  <c r="G20" i="2"/>
  <c r="F20" i="2"/>
  <c r="D20" i="2"/>
  <c r="G19" i="2"/>
  <c r="F19" i="2"/>
  <c r="D19" i="2"/>
  <c r="G18" i="2"/>
  <c r="F18" i="2"/>
  <c r="D18" i="2"/>
  <c r="G17" i="2"/>
  <c r="F17" i="2"/>
  <c r="D17" i="2"/>
  <c r="G16" i="2"/>
  <c r="F16" i="2"/>
  <c r="D16" i="2"/>
  <c r="G15" i="2"/>
  <c r="F15" i="2"/>
  <c r="D15" i="2"/>
  <c r="G14" i="2"/>
  <c r="F14" i="2"/>
  <c r="D14" i="2"/>
  <c r="E13" i="2"/>
  <c r="G12" i="2"/>
  <c r="F12" i="2"/>
  <c r="D12" i="2"/>
  <c r="G11" i="2"/>
  <c r="F11" i="2"/>
  <c r="D11" i="2"/>
  <c r="G10" i="2"/>
  <c r="F10" i="2"/>
  <c r="D10" i="2"/>
  <c r="G9" i="2"/>
  <c r="F9" i="2"/>
  <c r="D9" i="2"/>
  <c r="G8" i="2"/>
  <c r="F8" i="2"/>
  <c r="D8" i="2"/>
  <c r="G7" i="2"/>
  <c r="F7" i="2"/>
  <c r="D7" i="2"/>
  <c r="G6" i="2"/>
  <c r="F6" i="2"/>
  <c r="D6" i="2"/>
  <c r="G5" i="2"/>
  <c r="F5" i="2"/>
  <c r="D5" i="2"/>
  <c r="D24" i="2" l="1"/>
  <c r="F13" i="2"/>
  <c r="G13" i="2"/>
  <c r="G25" i="2" s="1"/>
  <c r="F24" i="2"/>
  <c r="E25" i="2"/>
  <c r="D13" i="2"/>
  <c r="F25" i="2" l="1"/>
  <c r="D25" i="2"/>
</calcChain>
</file>

<file path=xl/sharedStrings.xml><?xml version="1.0" encoding="utf-8"?>
<sst xmlns="http://schemas.openxmlformats.org/spreadsheetml/2006/main" count="52" uniqueCount="49">
  <si>
    <t>№</t>
  </si>
  <si>
    <t>Наименование муниципального образования</t>
  </si>
  <si>
    <t>В том числе</t>
  </si>
  <si>
    <t>ОБ</t>
  </si>
  <si>
    <t>Войсковицкое сельское поселение Гатчинского муниципального района</t>
  </si>
  <si>
    <t>Сяськелевское сельское поселение Гатчинского муниципального района</t>
  </si>
  <si>
    <t>Кисельнинское сельское поселение Волховского муниципального района</t>
  </si>
  <si>
    <t>Куземкинское сельское поселение Кингисеппского муниципального района</t>
  </si>
  <si>
    <t>Название проекта</t>
  </si>
  <si>
    <t>Сметная стоимость работ, тыс. руб.                                        (графа 2)</t>
  </si>
  <si>
    <t>За счет средств субсидии,       тыс. руб.                                             (графа 3)</t>
  </si>
  <si>
    <t>ФБ</t>
  </si>
  <si>
    <t>За счет МБ, тыс. руб. (графа 4)</t>
  </si>
  <si>
    <t>За счет вклада юридических лиц (ИП), тыс. руб. (графа 5)</t>
  </si>
  <si>
    <t>За счет вклада граждан, тыс. руб. (графа 6)</t>
  </si>
  <si>
    <t>Оредежское сельское поселение Лужского муниципального района</t>
  </si>
  <si>
    <t>Устройство детской игровой площадки по адресу: Ленинградская область, Лужский район, п.Оредеж между улицами Карла Маркса и Ленина</t>
  </si>
  <si>
    <t>Устройство спортивной площадки в п.Оредеж Лужского района Ленинградской области</t>
  </si>
  <si>
    <t>Ретюнское сельское попселение Лужского муниципального района</t>
  </si>
  <si>
    <t>Благоустройство общественной территории у дома №3 д.Ретюнь. Лужского района. Ленинградской области</t>
  </si>
  <si>
    <t>Мшинское сельское поселение Лужского муниципального района</t>
  </si>
  <si>
    <t>Благоустройство детской площадки по адресу: д. Низовская Мшинского сельского поселения Лужского муниципального района Ленинградской области ул.Кирова, д.1а</t>
  </si>
  <si>
    <t>Вындиноостровское сельское поселение Волховского муниципального района</t>
  </si>
  <si>
    <t>Обустройство детской игровой площадки в дер.Козарево</t>
  </si>
  <si>
    <t>«Благоустройство сельских территорий Ленинградской области» подпрограммы «Развитие транспортной инфраструктуры  и благоустройства сельских территорий» в целях реализации следующего общественно-значимого проекта по благоустройству сельских территорий «Благоустройство детской площадки у многоквартирных домов №№7,8,9,11,12 по ул.Центральная д.Кисельня»  муниципального образования «Кисельнинское сельское поселение» Волховского муниципального района Ленинградской области»</t>
  </si>
  <si>
    <t>Кобринское сельское поселение Гатчинского муниципального района</t>
  </si>
  <si>
    <t>Обустройство Хоккейного комплекса п. Суйда Гатчинского района Ленинградской области</t>
  </si>
  <si>
    <t>Благоустройство сквера на улице Центрадьная в пос.Кобринское</t>
  </si>
  <si>
    <t>Селивановское сельское поселение Волховского муниципального района</t>
  </si>
  <si>
    <t>Обустройство зоны отдыха для проведения культурно-массовых мероприятий Ленинградская область, Волховский район, пос.Селиваново</t>
  </si>
  <si>
    <t>Обустройство детской спортивно-игровой площадки на ул.Молодежная в п.Войсковицы</t>
  </si>
  <si>
    <t>Сясьстройское городское поселение Волховского муниципального района</t>
  </si>
  <si>
    <t>Благоустройство спортивной площадки в пос.Аврово МО "Сясьстройское городское поселение" Волховского муниципального района</t>
  </si>
  <si>
    <t>Колчановское сельское поселение Волховского муниципального района</t>
  </si>
  <si>
    <t>Благоустройство Парка Воинской Славы,  расположенного по адресу: Ленинградская область, Волховский район, с.Колчаново, микрорайон Алексино, участок 17а (ориентир дом №15)</t>
  </si>
  <si>
    <t>Благоустройство пешеходных дорожек внутри дворовой территории домов №№1-9 в д. Сяськелево Гатчинского района Ленинградской области</t>
  </si>
  <si>
    <t>Новодевяткинское сельское поселение Всеволожского муниципального района</t>
  </si>
  <si>
    <t>Благоустройство территории между жилыми домами ул.Ветеранов, 4 и ул.Флотская, 6  д.Новое Девяткино Всеволожского района Ленинградской области</t>
  </si>
  <si>
    <t>Рабитицкое сельское поселение Волосовского муниципального района</t>
  </si>
  <si>
    <t>Благоустройство общественной территории по адресу: Ленинградская область, Волосовский район, д.Извара</t>
  </si>
  <si>
    <t>Фалилеевское сельское поселение Кингисеппского муниципального района</t>
  </si>
  <si>
    <t>Обустройство спортивного обьекта "Открытая хоккейная коробка" в д.Фалилеево Кингисеппского района Ленинградской области</t>
  </si>
  <si>
    <t>Плодовское сельское поселение Приозерского муниципального района</t>
  </si>
  <si>
    <t>Благоустройство пешеходного прохода вдоль дома №5 с восстановлением работоспособности ливневой канализации и устройством уличного освещения</t>
  </si>
  <si>
    <t xml:space="preserve">Обустройство спортивного обьекта "Открытая хоккейная коробка" в д. Большое Куземкино </t>
  </si>
  <si>
    <t>Старопольское сельское поселение Сланцевского муниципального района</t>
  </si>
  <si>
    <t>Устройство спортивной площадки в д.Овсище</t>
  </si>
  <si>
    <t xml:space="preserve">Обустройство детской площадки в д. Калливере </t>
  </si>
  <si>
    <t>Итоги дополнительного отбора муниципальных образований для предоставления субсидий бюджетам муниципальных образований Ленинградской области на обеспечение комплексного развития сельских территорий в рамках реализации основного мероприятия «Благоустройство сельских территорий Ленинградской области» подпрограммы «Развитие транспортной инфраструктуры и благоустройства сельских территорий»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</si>
</sst>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"/>
    <numFmt numFmtId="165" formatCode="0.00000"/>
    <numFmt numFmtId="166" formatCode="#,##0.000000"/>
    <numFmt numFmtId="167" formatCode="0.000000"/>
    <numFmt numFmtId="168" formatCode="0.000"/>
    <numFmt numFmtId="169" formatCode="#,##0.00000_ ;\-#,##0.00000\ "/>
    <numFmt numFmtId="170" formatCode="_-* #,##0.000_р_._-;\-* #,##0.000_р_._-;_-* &quot;-&quot;???_р_._-;_-@_-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7" fontId="2" fillId="2" borderId="1" xfId="1" applyNumberFormat="1" applyFont="1" applyFill="1" applyBorder="1" applyAlignment="1">
      <alignment horizontal="center" vertical="center" wrapText="1"/>
    </xf>
    <xf numFmtId="168" fontId="2" fillId="2" borderId="1" xfId="1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9" fontId="3" fillId="2" borderId="11" xfId="0" applyNumberFormat="1" applyFont="1" applyFill="1" applyBorder="1" applyAlignment="1">
      <alignment horizontal="center" vertical="center" wrapText="1"/>
    </xf>
    <xf numFmtId="170" fontId="3" fillId="2" borderId="1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view="pageBreakPreview" zoomScale="60" zoomScaleNormal="100" workbookViewId="0">
      <selection activeCell="E8" sqref="E8"/>
    </sheetView>
  </sheetViews>
  <sheetFormatPr defaultRowHeight="15" x14ac:dyDescent="0.25"/>
  <cols>
    <col min="2" max="2" width="13" customWidth="1"/>
    <col min="3" max="3" width="21.5703125" customWidth="1"/>
    <col min="4" max="4" width="13.42578125" customWidth="1"/>
    <col min="5" max="5" width="12.7109375" customWidth="1"/>
    <col min="6" max="6" width="12.5703125" customWidth="1"/>
    <col min="7" max="7" width="11.85546875" customWidth="1"/>
    <col min="8" max="8" width="13" hidden="1" customWidth="1"/>
    <col min="9" max="10" width="0" hidden="1" customWidth="1"/>
  </cols>
  <sheetData>
    <row r="1" spans="1:10" ht="75.75" customHeight="1" thickBot="1" x14ac:dyDescent="0.3">
      <c r="A1" s="16" t="s">
        <v>48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" customHeight="1" x14ac:dyDescent="0.25">
      <c r="A2" s="18" t="s">
        <v>0</v>
      </c>
      <c r="B2" s="20" t="s">
        <v>1</v>
      </c>
      <c r="C2" s="22" t="s">
        <v>8</v>
      </c>
      <c r="D2" s="22" t="s">
        <v>9</v>
      </c>
      <c r="E2" s="24" t="s">
        <v>2</v>
      </c>
      <c r="F2" s="25"/>
      <c r="G2" s="25"/>
      <c r="H2" s="25"/>
      <c r="I2" s="25"/>
      <c r="J2" s="26"/>
    </row>
    <row r="3" spans="1:10" x14ac:dyDescent="0.25">
      <c r="A3" s="19"/>
      <c r="B3" s="20"/>
      <c r="C3" s="23"/>
      <c r="D3" s="23"/>
      <c r="E3" s="27"/>
      <c r="F3" s="28"/>
      <c r="G3" s="28"/>
      <c r="H3" s="28"/>
      <c r="I3" s="28"/>
      <c r="J3" s="29"/>
    </row>
    <row r="4" spans="1:10" ht="78.75" x14ac:dyDescent="0.25">
      <c r="A4" s="19"/>
      <c r="B4" s="21"/>
      <c r="C4" s="23"/>
      <c r="D4" s="23"/>
      <c r="E4" s="1" t="s">
        <v>10</v>
      </c>
      <c r="F4" s="1" t="s">
        <v>11</v>
      </c>
      <c r="G4" s="1" t="s">
        <v>3</v>
      </c>
      <c r="H4" s="1" t="s">
        <v>12</v>
      </c>
      <c r="I4" s="1" t="s">
        <v>13</v>
      </c>
      <c r="J4" s="1" t="s">
        <v>14</v>
      </c>
    </row>
    <row r="5" spans="1:10" ht="67.5" x14ac:dyDescent="0.25">
      <c r="A5" s="2">
        <v>1</v>
      </c>
      <c r="B5" s="1" t="s">
        <v>15</v>
      </c>
      <c r="C5" s="1" t="s">
        <v>16</v>
      </c>
      <c r="D5" s="1">
        <f t="shared" ref="D5:D19" si="0">SUM(E5,H5:J5)</f>
        <v>2446.7379999999998</v>
      </c>
      <c r="E5" s="3">
        <v>1712.7159999999999</v>
      </c>
      <c r="F5" s="4">
        <f t="shared" ref="F5:F24" si="1">E5*67%</f>
        <v>1147.51972</v>
      </c>
      <c r="G5" s="4">
        <f t="shared" ref="G5:G24" si="2">E5*33%</f>
        <v>565.19628</v>
      </c>
      <c r="H5" s="3">
        <v>351.67599999999999</v>
      </c>
      <c r="I5" s="3">
        <v>50.978999999999999</v>
      </c>
      <c r="J5" s="3">
        <v>331.36700000000002</v>
      </c>
    </row>
    <row r="6" spans="1:10" ht="67.5" x14ac:dyDescent="0.25">
      <c r="A6" s="2">
        <v>2</v>
      </c>
      <c r="B6" s="1" t="s">
        <v>15</v>
      </c>
      <c r="C6" s="1" t="s">
        <v>17</v>
      </c>
      <c r="D6" s="1">
        <f t="shared" si="0"/>
        <v>3918.0810000000001</v>
      </c>
      <c r="E6" s="6">
        <v>2742.6559999999999</v>
      </c>
      <c r="F6" s="4">
        <f t="shared" si="1"/>
        <v>1837.57952</v>
      </c>
      <c r="G6" s="4">
        <f t="shared" si="2"/>
        <v>905.07648000000006</v>
      </c>
      <c r="H6" s="6">
        <v>639.94000000000005</v>
      </c>
      <c r="I6" s="6">
        <v>58.137</v>
      </c>
      <c r="J6" s="6">
        <v>477.34800000000001</v>
      </c>
    </row>
    <row r="7" spans="1:10" ht="67.5" x14ac:dyDescent="0.25">
      <c r="A7" s="2">
        <v>3</v>
      </c>
      <c r="B7" s="1" t="s">
        <v>18</v>
      </c>
      <c r="C7" s="1" t="s">
        <v>19</v>
      </c>
      <c r="D7" s="1">
        <f t="shared" si="0"/>
        <v>2713.6893999999998</v>
      </c>
      <c r="E7" s="3">
        <v>1899.5820000000001</v>
      </c>
      <c r="F7" s="4">
        <f t="shared" si="1"/>
        <v>1272.7199400000002</v>
      </c>
      <c r="G7" s="4">
        <f t="shared" si="2"/>
        <v>626.86206000000004</v>
      </c>
      <c r="H7" s="3">
        <v>249.07239999999999</v>
      </c>
      <c r="I7" s="3">
        <v>50</v>
      </c>
      <c r="J7" s="3">
        <v>515.03499999999997</v>
      </c>
    </row>
    <row r="8" spans="1:10" ht="78.75" x14ac:dyDescent="0.25">
      <c r="A8" s="2">
        <v>4</v>
      </c>
      <c r="B8" s="1" t="s">
        <v>20</v>
      </c>
      <c r="C8" s="1" t="s">
        <v>21</v>
      </c>
      <c r="D8" s="1">
        <f t="shared" si="0"/>
        <v>2008.4480000000001</v>
      </c>
      <c r="E8" s="6">
        <v>1405.9</v>
      </c>
      <c r="F8" s="4">
        <f t="shared" si="1"/>
        <v>941.95300000000009</v>
      </c>
      <c r="G8" s="4">
        <f t="shared" si="2"/>
        <v>463.94700000000006</v>
      </c>
      <c r="H8" s="7">
        <v>280.39600000000002</v>
      </c>
      <c r="I8" s="5">
        <v>0</v>
      </c>
      <c r="J8" s="7">
        <v>322.15199999999999</v>
      </c>
    </row>
    <row r="9" spans="1:10" ht="67.5" x14ac:dyDescent="0.25">
      <c r="A9" s="2">
        <v>5</v>
      </c>
      <c r="B9" s="1" t="s">
        <v>22</v>
      </c>
      <c r="C9" s="1" t="s">
        <v>23</v>
      </c>
      <c r="D9" s="1">
        <f t="shared" si="0"/>
        <v>298.13799999999998</v>
      </c>
      <c r="E9" s="3">
        <v>208</v>
      </c>
      <c r="F9" s="4">
        <f t="shared" si="1"/>
        <v>139.36000000000001</v>
      </c>
      <c r="G9" s="4">
        <f t="shared" si="2"/>
        <v>68.64</v>
      </c>
      <c r="H9" s="3">
        <v>55.137999999999998</v>
      </c>
      <c r="I9" s="3">
        <v>30</v>
      </c>
      <c r="J9" s="3">
        <v>5</v>
      </c>
    </row>
    <row r="10" spans="1:10" ht="247.5" x14ac:dyDescent="0.25">
      <c r="A10" s="2">
        <v>6</v>
      </c>
      <c r="B10" s="1" t="s">
        <v>6</v>
      </c>
      <c r="C10" s="1" t="s">
        <v>24</v>
      </c>
      <c r="D10" s="1">
        <f t="shared" si="0"/>
        <v>4755.6909099999993</v>
      </c>
      <c r="E10" s="6">
        <v>3297.2184000000002</v>
      </c>
      <c r="F10" s="4">
        <f t="shared" si="1"/>
        <v>2209.136328</v>
      </c>
      <c r="G10" s="4">
        <f t="shared" si="2"/>
        <v>1088.0820720000002</v>
      </c>
      <c r="H10" s="6">
        <v>1413.0935999999999</v>
      </c>
      <c r="I10" s="6">
        <v>41.671999999999997</v>
      </c>
      <c r="J10" s="6">
        <v>3.7069100000000001</v>
      </c>
    </row>
    <row r="11" spans="1:10" ht="67.5" x14ac:dyDescent="0.25">
      <c r="A11" s="2">
        <v>7</v>
      </c>
      <c r="B11" s="1" t="s">
        <v>25</v>
      </c>
      <c r="C11" s="1" t="s">
        <v>26</v>
      </c>
      <c r="D11" s="1">
        <f t="shared" si="0"/>
        <v>3533.1680000000001</v>
      </c>
      <c r="E11" s="3">
        <v>2470</v>
      </c>
      <c r="F11" s="4">
        <f t="shared" si="1"/>
        <v>1654.9</v>
      </c>
      <c r="G11" s="4">
        <f t="shared" si="2"/>
        <v>815.1</v>
      </c>
      <c r="H11" s="3">
        <v>1050</v>
      </c>
      <c r="I11" s="3">
        <v>0</v>
      </c>
      <c r="J11" s="3">
        <v>13.167999999999999</v>
      </c>
    </row>
    <row r="12" spans="1:10" ht="67.5" x14ac:dyDescent="0.25">
      <c r="A12" s="2">
        <v>8</v>
      </c>
      <c r="B12" s="1" t="s">
        <v>25</v>
      </c>
      <c r="C12" s="1" t="s">
        <v>27</v>
      </c>
      <c r="D12" s="1">
        <f t="shared" si="0"/>
        <v>2038.8969999999999</v>
      </c>
      <c r="E12" s="3">
        <v>1425</v>
      </c>
      <c r="F12" s="4">
        <f t="shared" si="1"/>
        <v>954.75000000000011</v>
      </c>
      <c r="G12" s="4">
        <f t="shared" si="2"/>
        <v>470.25</v>
      </c>
      <c r="H12" s="3">
        <v>608.89700000000005</v>
      </c>
      <c r="I12" s="3">
        <v>0</v>
      </c>
      <c r="J12" s="3">
        <v>5</v>
      </c>
    </row>
    <row r="13" spans="1:10" ht="67.5" x14ac:dyDescent="0.25">
      <c r="A13" s="2">
        <v>9</v>
      </c>
      <c r="B13" s="1" t="s">
        <v>28</v>
      </c>
      <c r="C13" s="1" t="s">
        <v>29</v>
      </c>
      <c r="D13" s="9">
        <f t="shared" si="0"/>
        <v>2384.5940000000001</v>
      </c>
      <c r="E13" s="6">
        <f>1659195/1000</f>
        <v>1659.1949999999999</v>
      </c>
      <c r="F13" s="4">
        <f t="shared" si="1"/>
        <v>1111.66065</v>
      </c>
      <c r="G13" s="4">
        <f t="shared" si="2"/>
        <v>547.53435000000002</v>
      </c>
      <c r="H13" s="7">
        <f>712370/1000</f>
        <v>712.37</v>
      </c>
      <c r="I13" s="5">
        <v>3</v>
      </c>
      <c r="J13" s="7">
        <v>10.029</v>
      </c>
    </row>
    <row r="14" spans="1:10" ht="67.5" x14ac:dyDescent="0.25">
      <c r="A14" s="2">
        <v>10</v>
      </c>
      <c r="B14" s="1" t="s">
        <v>4</v>
      </c>
      <c r="C14" s="1" t="s">
        <v>30</v>
      </c>
      <c r="D14" s="1">
        <f t="shared" si="0"/>
        <v>8153.5013600000002</v>
      </c>
      <c r="E14" s="6">
        <v>5707.4509500000004</v>
      </c>
      <c r="F14" s="4">
        <f t="shared" si="1"/>
        <v>3823.9921365000005</v>
      </c>
      <c r="G14" s="4">
        <f t="shared" si="2"/>
        <v>1883.4588135000001</v>
      </c>
      <c r="H14" s="7">
        <v>2399.7170599999999</v>
      </c>
      <c r="I14" s="5">
        <v>20</v>
      </c>
      <c r="J14" s="7">
        <v>26.333349999999999</v>
      </c>
    </row>
    <row r="15" spans="1:10" ht="67.5" x14ac:dyDescent="0.25">
      <c r="A15" s="2">
        <v>11</v>
      </c>
      <c r="B15" s="1" t="s">
        <v>31</v>
      </c>
      <c r="C15" s="1" t="s">
        <v>32</v>
      </c>
      <c r="D15" s="9">
        <f t="shared" si="0"/>
        <v>1059.579</v>
      </c>
      <c r="E15" s="6">
        <v>731.11</v>
      </c>
      <c r="F15" s="4">
        <f t="shared" si="1"/>
        <v>489.84370000000001</v>
      </c>
      <c r="G15" s="4">
        <f t="shared" si="2"/>
        <v>241.26630000000003</v>
      </c>
      <c r="H15" s="6">
        <v>291.79500000000002</v>
      </c>
      <c r="I15" s="6">
        <v>10.8</v>
      </c>
      <c r="J15" s="6">
        <v>25.873999999999999</v>
      </c>
    </row>
    <row r="16" spans="1:10" ht="90" x14ac:dyDescent="0.25">
      <c r="A16" s="2">
        <v>12</v>
      </c>
      <c r="B16" s="10" t="s">
        <v>33</v>
      </c>
      <c r="C16" s="1" t="s">
        <v>34</v>
      </c>
      <c r="D16" s="1">
        <f t="shared" si="0"/>
        <v>1887.424</v>
      </c>
      <c r="E16" s="1">
        <v>1317.2537</v>
      </c>
      <c r="F16" s="4">
        <f t="shared" si="1"/>
        <v>882.559979</v>
      </c>
      <c r="G16" s="4">
        <f t="shared" si="2"/>
        <v>434.69372100000004</v>
      </c>
      <c r="H16" s="1">
        <v>564.53729999999996</v>
      </c>
      <c r="I16" s="1">
        <v>0</v>
      </c>
      <c r="J16" s="1">
        <v>5.633</v>
      </c>
    </row>
    <row r="17" spans="1:10" ht="67.5" x14ac:dyDescent="0.25">
      <c r="A17" s="2">
        <v>13</v>
      </c>
      <c r="B17" s="1" t="s">
        <v>5</v>
      </c>
      <c r="C17" s="1" t="s">
        <v>35</v>
      </c>
      <c r="D17" s="1">
        <f t="shared" si="0"/>
        <v>2173.2039999999997</v>
      </c>
      <c r="E17" s="6">
        <v>1516.5681999999999</v>
      </c>
      <c r="F17" s="4">
        <f t="shared" si="1"/>
        <v>1016.100694</v>
      </c>
      <c r="G17" s="4">
        <f t="shared" si="2"/>
        <v>500.46750600000001</v>
      </c>
      <c r="H17" s="6">
        <v>649.95780000000002</v>
      </c>
      <c r="I17" s="8">
        <v>0</v>
      </c>
      <c r="J17" s="7">
        <v>6.6779999999999999</v>
      </c>
    </row>
    <row r="18" spans="1:10" ht="78.75" x14ac:dyDescent="0.25">
      <c r="A18" s="2">
        <v>14</v>
      </c>
      <c r="B18" s="1" t="s">
        <v>36</v>
      </c>
      <c r="C18" s="1" t="s">
        <v>37</v>
      </c>
      <c r="D18" s="1">
        <f t="shared" si="0"/>
        <v>2867.9895999999999</v>
      </c>
      <c r="E18" s="6">
        <v>2000</v>
      </c>
      <c r="F18" s="4">
        <f t="shared" si="1"/>
        <v>1340</v>
      </c>
      <c r="G18" s="4">
        <f t="shared" si="2"/>
        <v>660</v>
      </c>
      <c r="H18" s="7">
        <v>857.9896</v>
      </c>
      <c r="I18" s="5">
        <v>10</v>
      </c>
      <c r="J18" s="7">
        <v>0</v>
      </c>
    </row>
    <row r="19" spans="1:10" ht="67.5" x14ac:dyDescent="0.25">
      <c r="A19" s="2">
        <v>15</v>
      </c>
      <c r="B19" s="1" t="s">
        <v>38</v>
      </c>
      <c r="C19" s="1" t="s">
        <v>39</v>
      </c>
      <c r="D19" s="1">
        <f t="shared" si="0"/>
        <v>8885.4150000000009</v>
      </c>
      <c r="E19" s="6">
        <v>6213.15</v>
      </c>
      <c r="F19" s="4">
        <f t="shared" si="1"/>
        <v>4162.8104999999996</v>
      </c>
      <c r="G19" s="4">
        <f t="shared" si="2"/>
        <v>2050.3395</v>
      </c>
      <c r="H19" s="7">
        <v>2661.779</v>
      </c>
      <c r="I19" s="5">
        <v>0</v>
      </c>
      <c r="J19" s="7">
        <v>10.486000000000001</v>
      </c>
    </row>
    <row r="20" spans="1:10" ht="67.5" x14ac:dyDescent="0.25">
      <c r="A20" s="2">
        <v>16</v>
      </c>
      <c r="B20" s="1" t="s">
        <v>40</v>
      </c>
      <c r="C20" s="1" t="s">
        <v>41</v>
      </c>
      <c r="D20" s="11">
        <f>E20+H20+I20+J20</f>
        <v>3078.8613099999998</v>
      </c>
      <c r="E20" s="3">
        <v>2136.5366399999998</v>
      </c>
      <c r="F20" s="11">
        <f t="shared" si="1"/>
        <v>1431.4795488</v>
      </c>
      <c r="G20" s="11">
        <f t="shared" si="2"/>
        <v>705.05709119999995</v>
      </c>
      <c r="H20" s="3">
        <v>915.65800000000002</v>
      </c>
      <c r="I20" s="3">
        <v>16.66667</v>
      </c>
      <c r="J20" s="3">
        <v>10</v>
      </c>
    </row>
    <row r="21" spans="1:10" ht="78.75" x14ac:dyDescent="0.25">
      <c r="A21" s="2">
        <v>17</v>
      </c>
      <c r="B21" s="1" t="s">
        <v>42</v>
      </c>
      <c r="C21" s="1" t="s">
        <v>43</v>
      </c>
      <c r="D21" s="1">
        <f>SUM(E21,H21:J21)</f>
        <v>2180.6956</v>
      </c>
      <c r="E21" s="3">
        <v>1472.71226</v>
      </c>
      <c r="F21" s="4">
        <f>E21*67%</f>
        <v>986.71721420000006</v>
      </c>
      <c r="G21" s="4">
        <f>E21*33%</f>
        <v>485.99504580000001</v>
      </c>
      <c r="H21" s="3">
        <v>661.65333999999996</v>
      </c>
      <c r="I21" s="3">
        <v>46.33</v>
      </c>
      <c r="J21" s="3">
        <v>0</v>
      </c>
    </row>
    <row r="22" spans="1:10" ht="67.5" x14ac:dyDescent="0.25">
      <c r="A22" s="2">
        <v>18</v>
      </c>
      <c r="B22" s="1" t="s">
        <v>7</v>
      </c>
      <c r="C22" s="1" t="s">
        <v>44</v>
      </c>
      <c r="D22" s="11">
        <f>SUM(E22,H22:J22)</f>
        <v>5459.6679999999997</v>
      </c>
      <c r="E22" s="3">
        <v>3749.605</v>
      </c>
      <c r="F22" s="4">
        <f>E22*67%</f>
        <v>2512.2353500000004</v>
      </c>
      <c r="G22" s="4">
        <f>E22*33%</f>
        <v>1237.3696500000001</v>
      </c>
      <c r="H22" s="3">
        <v>1606.9739999999999</v>
      </c>
      <c r="I22" s="3">
        <v>100</v>
      </c>
      <c r="J22" s="12">
        <v>3.089</v>
      </c>
    </row>
    <row r="23" spans="1:10" ht="67.5" x14ac:dyDescent="0.25">
      <c r="A23" s="2">
        <v>19</v>
      </c>
      <c r="B23" s="1" t="s">
        <v>45</v>
      </c>
      <c r="C23" s="1" t="s">
        <v>46</v>
      </c>
      <c r="D23" s="1">
        <f>SUM(E23,H23:J23)</f>
        <v>1987.0281800000002</v>
      </c>
      <c r="E23" s="6">
        <v>1389.8927000000001</v>
      </c>
      <c r="F23" s="4">
        <f t="shared" si="1"/>
        <v>931.22810900000013</v>
      </c>
      <c r="G23" s="4">
        <f t="shared" si="2"/>
        <v>458.66459100000003</v>
      </c>
      <c r="H23" s="6">
        <v>595.66830000000004</v>
      </c>
      <c r="I23" s="5">
        <v>0</v>
      </c>
      <c r="J23" s="6">
        <v>1.4671799999999999</v>
      </c>
    </row>
    <row r="24" spans="1:10" ht="68.25" thickBot="1" x14ac:dyDescent="0.3">
      <c r="A24" s="2">
        <v>20</v>
      </c>
      <c r="B24" s="1" t="s">
        <v>7</v>
      </c>
      <c r="C24" s="1" t="s">
        <v>47</v>
      </c>
      <c r="D24" s="4">
        <f>SUM(E24,H24:J24)</f>
        <v>1409.577</v>
      </c>
      <c r="E24" s="12">
        <f>975.3793+3.089</f>
        <v>978.4683</v>
      </c>
      <c r="F24" s="4">
        <f t="shared" si="1"/>
        <v>655.57376099999999</v>
      </c>
      <c r="G24" s="4">
        <f t="shared" si="2"/>
        <v>322.89453900000001</v>
      </c>
      <c r="H24" s="12">
        <v>418.0197</v>
      </c>
      <c r="I24" s="12">
        <v>10</v>
      </c>
      <c r="J24" s="12">
        <v>3.089</v>
      </c>
    </row>
    <row r="25" spans="1:10" x14ac:dyDescent="0.25">
      <c r="A25" s="13"/>
      <c r="B25" s="13"/>
      <c r="C25" s="13"/>
      <c r="D25" s="14">
        <f>SUM(D5:D24)</f>
        <v>63240.387359999993</v>
      </c>
      <c r="E25" s="14">
        <f>SUM(E5:E24)</f>
        <v>44033.015150000007</v>
      </c>
      <c r="F25" s="15">
        <f t="shared" ref="F25:J25" si="3">SUM(F5:F24)</f>
        <v>29502.120150500003</v>
      </c>
      <c r="G25" s="15">
        <f t="shared" si="3"/>
        <v>14530.894999500004</v>
      </c>
      <c r="H25" s="15">
        <f t="shared" si="3"/>
        <v>16984.332100000003</v>
      </c>
      <c r="I25" s="15">
        <f t="shared" si="3"/>
        <v>447.58466999999996</v>
      </c>
      <c r="J25" s="15">
        <f t="shared" si="3"/>
        <v>1775.4554400000004</v>
      </c>
    </row>
  </sheetData>
  <mergeCells count="6">
    <mergeCell ref="A1:J1"/>
    <mergeCell ref="A2:A4"/>
    <mergeCell ref="B2:B4"/>
    <mergeCell ref="C2:C4"/>
    <mergeCell ref="D2:D4"/>
    <mergeCell ref="E2:J3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Благоустройство</vt:lpstr>
      <vt:lpstr>Лист3</vt:lpstr>
      <vt:lpstr>Благоустройство!Область_печати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Александровна Катриченко</dc:creator>
  <cp:lastModifiedBy>Антон Сергеевич Панкратов</cp:lastModifiedBy>
  <dcterms:created xsi:type="dcterms:W3CDTF">2020-08-04T06:37:44Z</dcterms:created>
  <dcterms:modified xsi:type="dcterms:W3CDTF">2020-08-04T08:54:37Z</dcterms:modified>
</cp:coreProperties>
</file>